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3">'CF'!$A$1:$F$79</definedName>
    <definedName name="Z_2505B8EA_00F8_4075_A7C8_A681F956F3BB_.wvu.PrintArea" localSheetId="3" hidden="1">'CF'!$A$1:$F$79</definedName>
    <definedName name="Z_E13E53C4_7F0F_4FC5_B6D7_C3C99DC483C8_.wvu.PrintArea" localSheetId="3" hidden="1">'CF'!$A$1:$F$79</definedName>
    <definedName name="Z_F285216A_1478_437E_A321_6C2220026AAC_.wvu.PrintArea" localSheetId="3" hidden="1">'CF'!$A$1:$F$79</definedName>
  </definedNames>
  <calcPr fullCalcOnLoad="1"/>
</workbook>
</file>

<file path=xl/sharedStrings.xml><?xml version="1.0" encoding="utf-8"?>
<sst xmlns="http://schemas.openxmlformats.org/spreadsheetml/2006/main" count="212" uniqueCount="152">
  <si>
    <t>OCEANCASH PACIFIC BERHAD</t>
  </si>
  <si>
    <t>(Company No : 590636-M)</t>
  </si>
  <si>
    <t>(Incorporated in Malaysia)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</si>
  <si>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</si>
  <si>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</si>
  <si>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</si>
  <si>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</si>
  <si>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</si>
  <si>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</si>
  <si>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</si>
  <si>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</si>
  <si>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PERIOD</t>
  </si>
  <si>
    <t>31.12.2004</t>
  </si>
  <si>
    <t>RM'000</t>
  </si>
  <si>
    <t>Revenue</t>
  </si>
  <si>
    <t>N/A</t>
  </si>
  <si>
    <t>Other Income</t>
  </si>
  <si>
    <t>EBITDA</t>
  </si>
  <si>
    <t>Finance Cost</t>
  </si>
  <si>
    <t>Depreciation</t>
  </si>
  <si>
    <t>Amortisation of Goodwill</t>
  </si>
  <si>
    <t>Profit before Taxation</t>
  </si>
  <si>
    <t>Taxation</t>
  </si>
  <si>
    <t>Profit after Taxation</t>
  </si>
  <si>
    <t>Minority Interest</t>
  </si>
  <si>
    <t>Weighted average number of</t>
  </si>
  <si>
    <t>shares in issue ('000)</t>
  </si>
  <si>
    <t>Basic Earnings Per Share (sen)</t>
  </si>
  <si>
    <t>Diluted Earnings Per Share (sen)</t>
  </si>
  <si>
    <t>Dividend Per Share (sen)</t>
  </si>
  <si>
    <t>Notes:</t>
  </si>
  <si>
    <t>(UNAUDITED)</t>
  </si>
  <si>
    <t>(AUDITED)</t>
  </si>
  <si>
    <t>AS AT</t>
  </si>
  <si>
    <t>PROPERTY, PLANT &amp; EQUIPMENT</t>
  </si>
  <si>
    <t>CURRENT ASSETS</t>
  </si>
  <si>
    <t>Inventories</t>
  </si>
  <si>
    <t>Trade receivables</t>
  </si>
  <si>
    <t>Other recevables, deposit and prepayments</t>
  </si>
  <si>
    <t>Tax assets</t>
  </si>
  <si>
    <t>Cash and bank balances</t>
  </si>
  <si>
    <t>CURRENT LIABILITIES</t>
  </si>
  <si>
    <t>Trade payables</t>
  </si>
  <si>
    <t>Other payables and accruals</t>
  </si>
  <si>
    <t>FINANCED BY:-</t>
  </si>
  <si>
    <t>Share capital</t>
  </si>
  <si>
    <t>Share premium</t>
  </si>
  <si>
    <t>Retained profits</t>
  </si>
  <si>
    <t>SHAREHOLDERS' EQUITY</t>
  </si>
  <si>
    <t>Minority interest</t>
  </si>
  <si>
    <t>DEFERRED AND LONG TERM LIABILITIES</t>
  </si>
  <si>
    <t>Deferred taxation</t>
  </si>
  <si>
    <t>Net tangible assets per ordinary share (sen)</t>
  </si>
  <si>
    <t xml:space="preserve">SHARE </t>
  </si>
  <si>
    <t>CAPITAL</t>
  </si>
  <si>
    <t>TOTAL</t>
  </si>
  <si>
    <t>*</t>
  </si>
  <si>
    <t>Shares issued during the period</t>
  </si>
  <si>
    <t>Profit after taxation for the financial year</t>
  </si>
  <si>
    <t>TO DATE</t>
  </si>
  <si>
    <t>CASH FLOWS FROM OPERATING ACTIVITIES</t>
  </si>
  <si>
    <t>Profit before taxation</t>
  </si>
  <si>
    <t>Adjustment for:-</t>
  </si>
  <si>
    <t>Interest income</t>
  </si>
  <si>
    <t>Operating profit before working capital changes</t>
  </si>
  <si>
    <t>Net changes in current assets</t>
  </si>
  <si>
    <t>Net changes in current liabilities</t>
  </si>
  <si>
    <t>CASH FROM OPERATIONS</t>
  </si>
  <si>
    <t>Interest paid</t>
  </si>
  <si>
    <t>Tax paid</t>
  </si>
  <si>
    <t>NET CASH FROM OPERATING ACTIVITIES</t>
  </si>
  <si>
    <t>CASH FLOWS FOR INVESTING ACTIVITIES</t>
  </si>
  <si>
    <t>Purchase of property, plant and equipment</t>
  </si>
  <si>
    <t>NET CASH FOR INVESTING ACTIVITIES</t>
  </si>
  <si>
    <t>CASH FLOWS FROM FINANCING ACTIVITIES</t>
  </si>
  <si>
    <t>Drawdowns of bankers' acceptances/trust receipts</t>
  </si>
  <si>
    <t>Repayments of bankers' acceptances/trust receipts</t>
  </si>
  <si>
    <t>Proceeds from hire purchase</t>
  </si>
  <si>
    <t>Repayments of hire purchase payables</t>
  </si>
  <si>
    <t>Proceeds from term loan</t>
  </si>
  <si>
    <t>Repayments of term loans</t>
  </si>
  <si>
    <t>Proceeds from share issued</t>
  </si>
  <si>
    <t>Listing expenses</t>
  </si>
  <si>
    <t>NET CASH FROM FINANCING ACTIVITIES</t>
  </si>
  <si>
    <t>NET (DECREASE)/INCREASE IN CASH AND</t>
  </si>
  <si>
    <t>CASH EQUIVALENTS **</t>
  </si>
  <si>
    <t>CASH AND CASH EQUIVALENTS</t>
  </si>
  <si>
    <t xml:space="preserve">AT BEGINNING OF THE FINANCIAL </t>
  </si>
  <si>
    <t>AT END OF THE FINANCIAL</t>
  </si>
  <si>
    <t>Bank overdraft</t>
  </si>
  <si>
    <t>** Cash and cash equivalents</t>
  </si>
  <si>
    <t>Deposits with financial institutions</t>
  </si>
  <si>
    <t>Proceeds from disposal of property, plant and equipment</t>
  </si>
  <si>
    <t>UNAUDITED CONDENSED CONSOLIDATED INCOME STATEMENT</t>
  </si>
  <si>
    <t>UNAUDITED CONDENSED CONSOLIDATED STATEMENT OF CHANGES IN EQUITY</t>
  </si>
  <si>
    <t>UNAUDITED CONDENSED CONSOLIDATED BALANCE SHEETS</t>
  </si>
  <si>
    <t>UNAUDITED CONDENSED CONSOLIDATED CASH FLOW STATEMENT</t>
  </si>
  <si>
    <t xml:space="preserve">The unaudited Condensed Consolidated Cashflow Statement should be read in conjunction </t>
  </si>
  <si>
    <t xml:space="preserve">The unaudited Condensed Consolidated Income Statement should be read in conjunction with the notes to the quarterly report and the audited financial </t>
  </si>
  <si>
    <t xml:space="preserve">The unaudited Condensed Consolidated Balance Sheet should be read in conjunction with the notes to the quarterly report and the audited financial </t>
  </si>
  <si>
    <t xml:space="preserve">The unaudited Condensed Consolidated Statement of Changes in Equity should be read in conjunction with the notes to the quarterly report </t>
  </si>
  <si>
    <t xml:space="preserve">with the notes to the quarterly report and the audited financial statements for the financial </t>
  </si>
  <si>
    <t>OPB completed its acquisition of 100% equity interest in Oceancash Nonwoven Sdn Bhd (ONW) and 87.8% equity interest in Oceancash Felts Sdn Bhd (OFSB) on 1 April 2004.</t>
  </si>
  <si>
    <t>Short term investment</t>
  </si>
  <si>
    <t>Short term borrowings</t>
  </si>
  <si>
    <t>Bank overdraft - secured</t>
  </si>
  <si>
    <t>Long term liabilities</t>
  </si>
  <si>
    <t>SHARE</t>
  </si>
  <si>
    <t>PREMIUM</t>
  </si>
  <si>
    <t>RESERVE ON</t>
  </si>
  <si>
    <t>CONSOLIDATION</t>
  </si>
  <si>
    <t>ACCUMULATED</t>
  </si>
  <si>
    <t>PROFIT/(LOSS)</t>
  </si>
  <si>
    <t>NON</t>
  </si>
  <si>
    <t>DISTRIBUTABLE</t>
  </si>
  <si>
    <t>Reserve on consolidation</t>
  </si>
  <si>
    <t>Net profit for the year</t>
  </si>
  <si>
    <t>Balance as at 31.12.2004</t>
  </si>
  <si>
    <t>Balance as at 01.01.2004</t>
  </si>
  <si>
    <t>Loss on disposal of property,plant and equipment</t>
  </si>
  <si>
    <t>Non-operating item</t>
  </si>
  <si>
    <t>Dividend income</t>
  </si>
  <si>
    <t>Interest expense</t>
  </si>
  <si>
    <t>Purchase of investment</t>
  </si>
  <si>
    <t>Amount owing to directors</t>
  </si>
  <si>
    <t>year ended 31 December 2004.</t>
  </si>
  <si>
    <t>statements for the financial year ended 31 December 2004.</t>
  </si>
  <si>
    <t>and the audited financial statements for the financial year ended 31 December 2004.</t>
  </si>
  <si>
    <t>Amortisation of consolidated reserve</t>
  </si>
  <si>
    <t>* Represents RM2.00</t>
  </si>
  <si>
    <t>RESERVE ON CONSOLIDATION</t>
  </si>
  <si>
    <t>***</t>
  </si>
  <si>
    <t>*** Represents RM2.00</t>
  </si>
  <si>
    <t>* Acquisition of the balance 12.24% equity interest in its subsidiary OFSB for a cash consideration.</t>
  </si>
  <si>
    <t>(Acquisition of subsidiaries)</t>
  </si>
  <si>
    <t>Cash and cash equivalents included in the cash flow statements comprise the following: -</t>
  </si>
  <si>
    <t>Amount due to directors</t>
  </si>
  <si>
    <t>NET CURRENT ASSETS</t>
  </si>
  <si>
    <t xml:space="preserve">Net Profit </t>
  </si>
  <si>
    <t xml:space="preserve">FOR THE QUARTER ENDED 30 SEPTEMBER 2005 </t>
  </si>
  <si>
    <t>30.09.2005</t>
  </si>
  <si>
    <t>30.09.2004</t>
  </si>
  <si>
    <t xml:space="preserve">AS AT 30 SEPTEMBER 2005 </t>
  </si>
  <si>
    <t>Fixed deposit with licensed bank</t>
  </si>
  <si>
    <t>Balance as at 30.09.2005</t>
  </si>
  <si>
    <t>N/A   Not applicable</t>
  </si>
  <si>
    <t xml:space="preserve">           of the subsidiaries for the 6 month period ended 30 September 2004.</t>
  </si>
  <si>
    <t>Interest received</t>
  </si>
  <si>
    <t>Acquisition of subsidiary *</t>
  </si>
  <si>
    <t>PERIOD*</t>
  </si>
  <si>
    <t xml:space="preserve"> *        Cumulative quarter's results represent the results of the Group for the financial year-to-date and post-acquisition results</t>
  </si>
  <si>
    <t>(Acquisition of 12.24% of subsidiary)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</si>
</sst>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6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79" fontId="0" fillId="0" borderId="1" xfId="15" applyNumberFormat="1" applyBorder="1" applyAlignment="1">
      <alignment/>
    </xf>
    <xf numFmtId="179" fontId="0" fillId="0" borderId="0" xfId="15" applyNumberFormat="1" applyAlignment="1">
      <alignment/>
    </xf>
    <xf numFmtId="179" fontId="0" fillId="0" borderId="2" xfId="15" applyNumberFormat="1" applyBorder="1" applyAlignment="1">
      <alignment/>
    </xf>
    <xf numFmtId="179" fontId="0" fillId="0" borderId="3" xfId="15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79" fontId="0" fillId="0" borderId="4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5" xfId="15" applyNumberFormat="1" applyBorder="1" applyAlignment="1">
      <alignment/>
    </xf>
    <xf numFmtId="179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79" fontId="0" fillId="0" borderId="6" xfId="15" applyNumberFormat="1" applyBorder="1" applyAlignment="1">
      <alignment/>
    </xf>
    <xf numFmtId="179" fontId="0" fillId="0" borderId="7" xfId="15" applyNumberFormat="1" applyBorder="1" applyAlignment="1">
      <alignment/>
    </xf>
    <xf numFmtId="179" fontId="0" fillId="0" borderId="8" xfId="15" applyNumberFormat="1" applyBorder="1" applyAlignment="1">
      <alignment/>
    </xf>
    <xf numFmtId="179" fontId="0" fillId="0" borderId="9" xfId="15" applyNumberFormat="1" applyBorder="1" applyAlignment="1">
      <alignment/>
    </xf>
    <xf numFmtId="179" fontId="0" fillId="0" borderId="0" xfId="15" applyNumberFormat="1" applyFont="1" applyAlignment="1">
      <alignment horizontal="right"/>
    </xf>
    <xf numFmtId="179" fontId="0" fillId="0" borderId="0" xfId="15" applyNumberFormat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3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79" fontId="0" fillId="0" borderId="0" xfId="0" applyNumberFormat="1" applyAlignment="1">
      <alignment/>
    </xf>
    <xf numFmtId="179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/>
    </xf>
    <xf numFmtId="179" fontId="5" fillId="0" borderId="0" xfId="15" applyNumberFormat="1" applyFont="1" applyAlignment="1">
      <alignment horizontal="center"/>
    </xf>
    <xf numFmtId="179" fontId="4" fillId="0" borderId="3" xfId="15" applyNumberFormat="1" applyFont="1" applyBorder="1" applyAlignment="1">
      <alignment/>
    </xf>
    <xf numFmtId="179" fontId="0" fillId="0" borderId="0" xfId="15" applyNumberFormat="1" applyFont="1" applyAlignment="1">
      <alignment/>
    </xf>
    <xf numFmtId="179" fontId="4" fillId="0" borderId="0" xfId="15" applyNumberFormat="1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179" fontId="0" fillId="0" borderId="0" xfId="15" applyNumberFormat="1" applyBorder="1" applyAlignment="1">
      <alignment horizontal="center"/>
    </xf>
    <xf numFmtId="179" fontId="0" fillId="0" borderId="0" xfId="15" applyNumberFormat="1" applyAlignment="1">
      <alignment horizontal="center"/>
    </xf>
    <xf numFmtId="179" fontId="0" fillId="0" borderId="6" xfId="15" applyNumberFormat="1" applyBorder="1" applyAlignment="1">
      <alignment horizontal="center"/>
    </xf>
    <xf numFmtId="179" fontId="0" fillId="0" borderId="7" xfId="15" applyNumberFormat="1" applyBorder="1" applyAlignment="1">
      <alignment horizontal="center"/>
    </xf>
    <xf numFmtId="179" fontId="0" fillId="0" borderId="8" xfId="15" applyNumberFormat="1" applyBorder="1" applyAlignment="1">
      <alignment horizontal="center"/>
    </xf>
    <xf numFmtId="179" fontId="0" fillId="0" borderId="9" xfId="15" applyNumberFormat="1" applyBorder="1" applyAlignment="1">
      <alignment horizontal="center"/>
    </xf>
    <xf numFmtId="179" fontId="0" fillId="0" borderId="2" xfId="15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9" fontId="0" fillId="0" borderId="0" xfId="15" applyNumberFormat="1" applyBorder="1" applyAlignment="1">
      <alignment horizontal="right"/>
    </xf>
    <xf numFmtId="179" fontId="0" fillId="0" borderId="2" xfId="15" applyNumberFormat="1" applyBorder="1" applyAlignment="1">
      <alignment horizontal="right"/>
    </xf>
    <xf numFmtId="179" fontId="0" fillId="0" borderId="1" xfId="15" applyNumberFormat="1" applyBorder="1" applyAlignment="1">
      <alignment horizontal="center"/>
    </xf>
    <xf numFmtId="179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SheetLayoutView="100" workbookViewId="0" topLeftCell="A1">
      <selection activeCell="D30" sqref="D30"/>
    </sheetView>
  </sheetViews>
  <sheetFormatPr defaultColWidth="9.140625" defaultRowHeight="13.5"/>
  <cols>
    <col min="1" max="1" width="28.140625" style="0" customWidth="1"/>
    <col min="2" max="2" width="1.57421875" style="0" customWidth="1"/>
    <col min="3" max="3" width="15.140625" style="0" customWidth="1"/>
    <col min="4" max="4" width="2.28125" style="0" customWidth="1"/>
    <col min="5" max="5" width="18.7109375" style="0" customWidth="1"/>
    <col min="6" max="6" width="2.28125" style="0" customWidth="1"/>
    <col min="7" max="7" width="13.8515625" style="0" customWidth="1"/>
    <col min="8" max="8" width="2.28125" style="0" customWidth="1"/>
    <col min="9" max="9" width="20.00390625" style="0" customWidth="1"/>
  </cols>
  <sheetData>
    <row r="1" spans="1:2" ht="16.5">
      <c r="A1" s="2" t="s">
        <v>0</v>
      </c>
      <c r="B1" s="2"/>
    </row>
    <row r="2" ht="13.5">
      <c r="A2" t="s">
        <v>1</v>
      </c>
    </row>
    <row r="3" ht="13.5">
      <c r="A3" t="s">
        <v>2</v>
      </c>
    </row>
    <row r="5" spans="1:2" ht="16.5">
      <c r="A5" s="2" t="s">
        <v>93</v>
      </c>
      <c r="B5" s="2"/>
    </row>
    <row r="6" spans="1:2" ht="16.5">
      <c r="A6" s="2" t="s">
        <v>139</v>
      </c>
      <c r="B6" s="2"/>
    </row>
    <row r="7" spans="1:2" ht="15">
      <c r="A7" s="1" t="s">
        <v>3</v>
      </c>
      <c r="B7" s="1"/>
    </row>
    <row r="8" spans="1:2" ht="15">
      <c r="A8" s="1"/>
      <c r="B8" s="1"/>
    </row>
    <row r="9" spans="1:9" ht="15">
      <c r="A9" s="1"/>
      <c r="B9" s="1"/>
      <c r="C9" s="39" t="s">
        <v>4</v>
      </c>
      <c r="D9" s="39"/>
      <c r="E9" s="39"/>
      <c r="F9" s="5"/>
      <c r="G9" s="39" t="s">
        <v>5</v>
      </c>
      <c r="H9" s="39"/>
      <c r="I9" s="39"/>
    </row>
    <row r="10" spans="1:9" ht="8.25" customHeight="1">
      <c r="A10" s="1"/>
      <c r="B10" s="1"/>
      <c r="C10" s="4"/>
      <c r="D10" s="4"/>
      <c r="E10" s="4"/>
      <c r="F10" s="5"/>
      <c r="G10" s="4"/>
      <c r="H10" s="4"/>
      <c r="I10" s="4"/>
    </row>
    <row r="11" spans="3:9" ht="15">
      <c r="C11" s="5" t="s">
        <v>6</v>
      </c>
      <c r="D11" s="5"/>
      <c r="E11" s="5" t="s">
        <v>7</v>
      </c>
      <c r="F11" s="5"/>
      <c r="G11" s="5" t="s">
        <v>6</v>
      </c>
      <c r="H11" s="5"/>
      <c r="I11" s="5" t="s">
        <v>7</v>
      </c>
    </row>
    <row r="12" spans="3:9" ht="15">
      <c r="C12" s="5" t="s">
        <v>8</v>
      </c>
      <c r="D12" s="5"/>
      <c r="E12" s="5" t="s">
        <v>9</v>
      </c>
      <c r="F12" s="5"/>
      <c r="G12" s="5" t="s">
        <v>8</v>
      </c>
      <c r="H12" s="5"/>
      <c r="I12" s="5" t="s">
        <v>9</v>
      </c>
    </row>
    <row r="13" spans="3:9" ht="15">
      <c r="C13" s="5" t="s">
        <v>10</v>
      </c>
      <c r="D13" s="5"/>
      <c r="E13" s="5" t="s">
        <v>10</v>
      </c>
      <c r="F13" s="5"/>
      <c r="G13" s="5" t="s">
        <v>59</v>
      </c>
      <c r="H13" s="5"/>
      <c r="I13" s="5" t="s">
        <v>149</v>
      </c>
    </row>
    <row r="14" spans="3:9" ht="15">
      <c r="C14" s="6" t="s">
        <v>140</v>
      </c>
      <c r="D14" s="6"/>
      <c r="E14" s="6" t="s">
        <v>141</v>
      </c>
      <c r="F14" s="6"/>
      <c r="G14" s="6" t="s">
        <v>140</v>
      </c>
      <c r="H14" s="6"/>
      <c r="I14" s="6" t="s">
        <v>141</v>
      </c>
    </row>
    <row r="15" spans="3:9" ht="15">
      <c r="C15" s="7" t="s">
        <v>13</v>
      </c>
      <c r="D15" s="7"/>
      <c r="E15" s="7" t="s">
        <v>13</v>
      </c>
      <c r="F15" s="7"/>
      <c r="G15" s="7" t="s">
        <v>13</v>
      </c>
      <c r="H15" s="7"/>
      <c r="I15" s="7" t="s">
        <v>13</v>
      </c>
    </row>
    <row r="16" spans="3:9" ht="13.5">
      <c r="C16" s="3"/>
      <c r="D16" s="3"/>
      <c r="E16" s="3"/>
      <c r="F16" s="3"/>
      <c r="G16" s="3"/>
      <c r="H16" s="3"/>
      <c r="I16" s="3"/>
    </row>
    <row r="17" spans="1:9" ht="14.25" thickBot="1">
      <c r="A17" t="s">
        <v>14</v>
      </c>
      <c r="C17" s="8">
        <v>8801</v>
      </c>
      <c r="E17" s="52">
        <v>6713</v>
      </c>
      <c r="F17" s="9"/>
      <c r="G17" s="8">
        <v>25912</v>
      </c>
      <c r="H17" s="9"/>
      <c r="I17" s="52">
        <v>13743</v>
      </c>
    </row>
    <row r="18" spans="3:9" ht="13.5">
      <c r="C18" s="9"/>
      <c r="E18" s="42"/>
      <c r="F18" s="9"/>
      <c r="G18" s="9"/>
      <c r="H18" s="9"/>
      <c r="I18" s="42"/>
    </row>
    <row r="19" spans="1:9" ht="13.5">
      <c r="A19" t="s">
        <v>16</v>
      </c>
      <c r="C19" s="9">
        <v>144</v>
      </c>
      <c r="E19" s="42">
        <v>119</v>
      </c>
      <c r="F19" s="9"/>
      <c r="G19" s="9">
        <v>409</v>
      </c>
      <c r="H19" s="9"/>
      <c r="I19" s="42">
        <v>238</v>
      </c>
    </row>
    <row r="20" spans="1:9" ht="13.5">
      <c r="A20" s="29"/>
      <c r="C20" s="10"/>
      <c r="E20" s="47"/>
      <c r="F20" s="9"/>
      <c r="G20" s="10"/>
      <c r="H20" s="9"/>
      <c r="I20" s="47"/>
    </row>
    <row r="21" spans="1:9" ht="13.5">
      <c r="A21" t="s">
        <v>17</v>
      </c>
      <c r="C21" s="9">
        <v>1324</v>
      </c>
      <c r="E21" s="42">
        <v>1617</v>
      </c>
      <c r="F21" s="9"/>
      <c r="G21" s="9">
        <v>3946</v>
      </c>
      <c r="H21" s="9"/>
      <c r="I21" s="42">
        <v>3355</v>
      </c>
    </row>
    <row r="22" spans="1:9" ht="13.5">
      <c r="A22" s="29"/>
      <c r="C22" s="9"/>
      <c r="E22" s="42"/>
      <c r="F22" s="9"/>
      <c r="G22" s="9"/>
      <c r="H22" s="9"/>
      <c r="I22" s="42"/>
    </row>
    <row r="23" spans="1:9" ht="13.5">
      <c r="A23" t="s">
        <v>18</v>
      </c>
      <c r="C23" s="9">
        <v>-83</v>
      </c>
      <c r="E23" s="42">
        <v>-112</v>
      </c>
      <c r="F23" s="9"/>
      <c r="G23" s="9">
        <v>-372</v>
      </c>
      <c r="H23" s="9"/>
      <c r="I23" s="42">
        <v>-248</v>
      </c>
    </row>
    <row r="24" spans="3:9" ht="13.5">
      <c r="C24" s="9"/>
      <c r="E24" s="42"/>
      <c r="F24" s="9"/>
      <c r="G24" s="9"/>
      <c r="H24" s="9"/>
      <c r="I24" s="42"/>
    </row>
    <row r="25" spans="1:9" ht="13.5">
      <c r="A25" t="s">
        <v>19</v>
      </c>
      <c r="C25" s="9">
        <v>-629</v>
      </c>
      <c r="E25" s="42">
        <v>-470</v>
      </c>
      <c r="F25" s="9"/>
      <c r="G25" s="9">
        <v>-1853</v>
      </c>
      <c r="H25" s="9"/>
      <c r="I25" s="42">
        <v>-932</v>
      </c>
    </row>
    <row r="26" spans="3:9" ht="13.5">
      <c r="C26" s="9"/>
      <c r="E26" s="42"/>
      <c r="F26" s="9"/>
      <c r="G26" s="9"/>
      <c r="H26" s="9"/>
      <c r="I26" s="42"/>
    </row>
    <row r="27" spans="1:9" ht="13.5">
      <c r="A27" t="s">
        <v>20</v>
      </c>
      <c r="C27" s="24">
        <v>0</v>
      </c>
      <c r="D27" s="28"/>
      <c r="E27" s="24">
        <v>0</v>
      </c>
      <c r="F27" s="24"/>
      <c r="G27" s="24">
        <v>0</v>
      </c>
      <c r="H27" s="24"/>
      <c r="I27" s="24">
        <v>0</v>
      </c>
    </row>
    <row r="28" spans="3:9" ht="13.5">
      <c r="C28" s="10"/>
      <c r="E28" s="47"/>
      <c r="F28" s="9"/>
      <c r="G28" s="10"/>
      <c r="H28" s="9"/>
      <c r="I28" s="47"/>
    </row>
    <row r="29" spans="1:9" ht="13.5">
      <c r="A29" t="s">
        <v>21</v>
      </c>
      <c r="C29" s="9">
        <f>SUM(C21:C28)</f>
        <v>612</v>
      </c>
      <c r="E29" s="9">
        <f>SUM(E21:E28)</f>
        <v>1035</v>
      </c>
      <c r="F29" s="9"/>
      <c r="G29" s="9">
        <f>SUM(G21:G28)</f>
        <v>1721</v>
      </c>
      <c r="H29" s="9"/>
      <c r="I29" s="9">
        <f>SUM(I21:I28)</f>
        <v>2175</v>
      </c>
    </row>
    <row r="30" spans="3:9" ht="13.5">
      <c r="C30" s="9"/>
      <c r="E30" s="42"/>
      <c r="F30" s="9"/>
      <c r="G30" s="9"/>
      <c r="H30" s="9"/>
      <c r="I30" s="42"/>
    </row>
    <row r="31" spans="1:9" ht="13.5">
      <c r="A31" t="s">
        <v>22</v>
      </c>
      <c r="C31" s="9">
        <v>-106</v>
      </c>
      <c r="E31" s="42">
        <v>-244</v>
      </c>
      <c r="F31" s="9"/>
      <c r="G31" s="9">
        <v>-418</v>
      </c>
      <c r="H31" s="9"/>
      <c r="I31" s="42">
        <v>-477</v>
      </c>
    </row>
    <row r="32" spans="3:9" ht="13.5">
      <c r="C32" s="10"/>
      <c r="E32" s="47"/>
      <c r="F32" s="9"/>
      <c r="G32" s="10"/>
      <c r="H32" s="9"/>
      <c r="I32" s="47"/>
    </row>
    <row r="33" spans="1:9" ht="13.5">
      <c r="A33" t="s">
        <v>23</v>
      </c>
      <c r="C33" s="17">
        <f>SUM(C29:C32)</f>
        <v>506</v>
      </c>
      <c r="E33" s="17">
        <f>SUM(E29:E32)</f>
        <v>791</v>
      </c>
      <c r="F33" s="9"/>
      <c r="G33" s="17">
        <f>SUM(G29:G32)</f>
        <v>1303</v>
      </c>
      <c r="H33" s="9"/>
      <c r="I33" s="17">
        <f>SUM(I29:I32)</f>
        <v>1698</v>
      </c>
    </row>
    <row r="34" spans="3:9" ht="13.5">
      <c r="C34" s="9"/>
      <c r="E34" s="42"/>
      <c r="F34" s="9"/>
      <c r="G34" s="9"/>
      <c r="H34" s="9"/>
      <c r="I34" s="42"/>
    </row>
    <row r="35" spans="1:9" ht="13.5">
      <c r="A35" t="s">
        <v>24</v>
      </c>
      <c r="C35" s="24">
        <v>0</v>
      </c>
      <c r="E35" s="42">
        <v>-82</v>
      </c>
      <c r="F35" s="9"/>
      <c r="G35" s="9">
        <v>-131</v>
      </c>
      <c r="H35" s="9"/>
      <c r="I35" s="42">
        <v>-158</v>
      </c>
    </row>
    <row r="36" spans="3:9" ht="13.5">
      <c r="C36" s="9"/>
      <c r="E36" s="42"/>
      <c r="F36" s="9"/>
      <c r="G36" s="9"/>
      <c r="H36" s="9"/>
      <c r="I36" s="42"/>
    </row>
    <row r="37" spans="1:9" ht="14.25" thickBot="1">
      <c r="A37" t="s">
        <v>138</v>
      </c>
      <c r="C37" s="11">
        <f>SUM(C33:C36)</f>
        <v>506</v>
      </c>
      <c r="E37" s="11">
        <f>SUM(E33:E36)</f>
        <v>709</v>
      </c>
      <c r="F37" s="9"/>
      <c r="G37" s="11">
        <f>SUM(G33:G36)</f>
        <v>1172</v>
      </c>
      <c r="H37" s="9"/>
      <c r="I37" s="11">
        <f>SUM(I33:I36)</f>
        <v>1540</v>
      </c>
    </row>
    <row r="38" spans="3:9" ht="14.25" thickTop="1">
      <c r="C38" s="9"/>
      <c r="E38" s="42"/>
      <c r="F38" s="9"/>
      <c r="G38" s="9"/>
      <c r="H38" s="9"/>
      <c r="I38" s="42"/>
    </row>
    <row r="39" spans="1:9" ht="13.5">
      <c r="A39" t="s">
        <v>25</v>
      </c>
      <c r="C39" s="9"/>
      <c r="E39" s="42"/>
      <c r="F39" s="9"/>
      <c r="G39" s="9"/>
      <c r="H39" s="9"/>
      <c r="I39" s="42"/>
    </row>
    <row r="40" spans="1:9" ht="13.5">
      <c r="A40" t="s">
        <v>26</v>
      </c>
      <c r="C40" s="9">
        <v>223000</v>
      </c>
      <c r="E40" s="42">
        <v>216929</v>
      </c>
      <c r="F40" s="9"/>
      <c r="G40" s="9">
        <v>223000</v>
      </c>
      <c r="H40" s="9"/>
      <c r="I40" s="42">
        <v>130035</v>
      </c>
    </row>
    <row r="41" spans="3:9" ht="13.5">
      <c r="C41" s="9"/>
      <c r="E41" s="42"/>
      <c r="F41" s="9"/>
      <c r="G41" s="9"/>
      <c r="H41" s="9"/>
      <c r="I41" s="42"/>
    </row>
    <row r="42" spans="1:9" ht="13.5">
      <c r="A42" t="s">
        <v>27</v>
      </c>
      <c r="C42" s="18">
        <f>C37/C40*100</f>
        <v>0.22690582959641256</v>
      </c>
      <c r="E42" s="18">
        <f>E37/E40*100</f>
        <v>0.326835047411826</v>
      </c>
      <c r="F42" s="9"/>
      <c r="G42" s="18">
        <f>G37/G40*100</f>
        <v>0.5255605381165919</v>
      </c>
      <c r="H42" s="9"/>
      <c r="I42" s="18">
        <f>I37/I40*100</f>
        <v>1.1842965355481216</v>
      </c>
    </row>
    <row r="43" spans="3:9" ht="13.5">
      <c r="C43" s="18"/>
      <c r="E43" s="42"/>
      <c r="F43" s="9"/>
      <c r="G43" s="9"/>
      <c r="H43" s="9"/>
      <c r="I43" s="42"/>
    </row>
    <row r="44" spans="1:9" ht="13.5">
      <c r="A44" t="s">
        <v>28</v>
      </c>
      <c r="C44" s="27" t="s">
        <v>15</v>
      </c>
      <c r="E44" s="24" t="s">
        <v>15</v>
      </c>
      <c r="F44" s="9"/>
      <c r="G44" s="24" t="s">
        <v>15</v>
      </c>
      <c r="H44" s="9"/>
      <c r="I44" s="24" t="s">
        <v>15</v>
      </c>
    </row>
    <row r="45" spans="3:9" ht="13.5">
      <c r="C45" s="27"/>
      <c r="E45" s="24"/>
      <c r="F45" s="9"/>
      <c r="G45" s="24"/>
      <c r="H45" s="9"/>
      <c r="I45" s="24"/>
    </row>
    <row r="46" spans="1:9" ht="13.5">
      <c r="A46" t="s">
        <v>29</v>
      </c>
      <c r="C46" s="27" t="s">
        <v>15</v>
      </c>
      <c r="E46" s="28" t="s">
        <v>15</v>
      </c>
      <c r="G46" s="28" t="s">
        <v>15</v>
      </c>
      <c r="I46" s="28" t="s">
        <v>15</v>
      </c>
    </row>
    <row r="47" spans="3:7" ht="13.5">
      <c r="C47" s="9"/>
      <c r="G47" s="9"/>
    </row>
    <row r="48" ht="13.5">
      <c r="A48" t="s">
        <v>98</v>
      </c>
    </row>
    <row r="49" ht="13.5">
      <c r="A49" t="s">
        <v>126</v>
      </c>
    </row>
    <row r="51" ht="14.25">
      <c r="A51" s="40" t="s">
        <v>30</v>
      </c>
    </row>
    <row r="52" ht="13.5">
      <c r="A52" s="25" t="s">
        <v>102</v>
      </c>
    </row>
    <row r="53" ht="13.5">
      <c r="A53" s="25" t="s">
        <v>150</v>
      </c>
    </row>
    <row r="54" ht="13.5">
      <c r="A54" s="25" t="s">
        <v>146</v>
      </c>
    </row>
    <row r="55" ht="13.5">
      <c r="A55" s="25" t="s">
        <v>145</v>
      </c>
    </row>
  </sheetData>
  <printOptions/>
  <pageMargins left="0.73" right="0.14" top="0.8" bottom="0.61" header="0.5" footer="0.33"/>
  <pageSetup horizontalDpi="600" verticalDpi="600" orientation="portrait" paperSize="9" scale="73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SheetLayoutView="100" workbookViewId="0" topLeftCell="A16">
      <selection activeCell="C58" sqref="C58"/>
    </sheetView>
  </sheetViews>
  <sheetFormatPr defaultColWidth="9.140625" defaultRowHeight="13.5"/>
  <cols>
    <col min="1" max="1" width="49.00390625" style="0" customWidth="1"/>
    <col min="2" max="2" width="4.140625" style="0" customWidth="1"/>
    <col min="3" max="3" width="22.7109375" style="0" customWidth="1"/>
    <col min="4" max="4" width="4.7109375" style="0" customWidth="1"/>
    <col min="5" max="5" width="23.7109375" style="0" customWidth="1"/>
  </cols>
  <sheetData>
    <row r="1" ht="16.5">
      <c r="A1" s="2" t="s">
        <v>0</v>
      </c>
    </row>
    <row r="2" ht="13.5">
      <c r="A2" t="s">
        <v>1</v>
      </c>
    </row>
    <row r="3" ht="13.5">
      <c r="A3" t="s">
        <v>2</v>
      </c>
    </row>
    <row r="5" ht="16.5">
      <c r="A5" s="2" t="s">
        <v>95</v>
      </c>
    </row>
    <row r="6" ht="16.5">
      <c r="A6" s="2" t="s">
        <v>142</v>
      </c>
    </row>
    <row r="7" ht="15">
      <c r="A7" s="1" t="s">
        <v>3</v>
      </c>
    </row>
    <row r="8" ht="15">
      <c r="A8" s="1"/>
    </row>
    <row r="9" spans="1:5" ht="15.75" thickBot="1">
      <c r="A9" s="1"/>
      <c r="C9" s="12" t="s">
        <v>31</v>
      </c>
      <c r="E9" s="12" t="s">
        <v>32</v>
      </c>
    </row>
    <row r="10" ht="15">
      <c r="A10" s="1"/>
    </row>
    <row r="11" spans="1:5" ht="15">
      <c r="A11" s="1"/>
      <c r="C11" s="5" t="s">
        <v>33</v>
      </c>
      <c r="D11" s="5"/>
      <c r="E11" s="5" t="s">
        <v>33</v>
      </c>
    </row>
    <row r="12" spans="3:5" ht="15">
      <c r="C12" s="6" t="s">
        <v>140</v>
      </c>
      <c r="D12" s="5"/>
      <c r="E12" s="6" t="s">
        <v>12</v>
      </c>
    </row>
    <row r="13" spans="3:5" ht="15">
      <c r="C13" s="6" t="s">
        <v>13</v>
      </c>
      <c r="D13" s="5"/>
      <c r="E13" s="6" t="s">
        <v>13</v>
      </c>
    </row>
    <row r="14" ht="15">
      <c r="A14" s="1"/>
    </row>
    <row r="15" spans="1:5" ht="15">
      <c r="A15" s="1" t="s">
        <v>34</v>
      </c>
      <c r="C15" s="9">
        <v>30460</v>
      </c>
      <c r="E15" s="42">
        <v>24554</v>
      </c>
    </row>
    <row r="16" spans="1:5" ht="15">
      <c r="A16" s="1"/>
      <c r="C16" s="15"/>
      <c r="E16" s="41"/>
    </row>
    <row r="17" spans="1:5" ht="15">
      <c r="A17" s="1" t="s">
        <v>130</v>
      </c>
      <c r="C17" s="15">
        <v>-4421</v>
      </c>
      <c r="E17" s="42">
        <v>-4408</v>
      </c>
    </row>
    <row r="18" spans="3:5" ht="13.5">
      <c r="C18" s="9"/>
      <c r="E18" s="42"/>
    </row>
    <row r="19" spans="1:5" ht="15">
      <c r="A19" s="1" t="s">
        <v>35</v>
      </c>
      <c r="C19" s="9"/>
      <c r="E19" s="42"/>
    </row>
    <row r="20" spans="1:5" ht="13.5">
      <c r="A20" t="s">
        <v>36</v>
      </c>
      <c r="C20" s="19">
        <v>4514</v>
      </c>
      <c r="E20" s="43">
        <v>4459</v>
      </c>
    </row>
    <row r="21" spans="1:5" ht="13.5">
      <c r="A21" t="s">
        <v>37</v>
      </c>
      <c r="C21" s="20">
        <v>7557</v>
      </c>
      <c r="E21" s="44">
        <v>5677</v>
      </c>
    </row>
    <row r="22" spans="1:5" ht="13.5">
      <c r="A22" t="s">
        <v>38</v>
      </c>
      <c r="C22" s="20">
        <v>4545</v>
      </c>
      <c r="E22" s="44">
        <v>3674</v>
      </c>
    </row>
    <row r="23" spans="1:5" ht="13.5">
      <c r="A23" t="s">
        <v>39</v>
      </c>
      <c r="C23" s="20">
        <v>260</v>
      </c>
      <c r="E23" s="44">
        <v>257</v>
      </c>
    </row>
    <row r="24" spans="1:5" ht="13.5">
      <c r="A24" t="s">
        <v>103</v>
      </c>
      <c r="C24" s="20">
        <v>243</v>
      </c>
      <c r="E24" s="44">
        <v>5252</v>
      </c>
    </row>
    <row r="25" spans="1:5" ht="13.5">
      <c r="A25" t="s">
        <v>143</v>
      </c>
      <c r="C25" s="20">
        <v>1000</v>
      </c>
      <c r="E25" s="44">
        <v>0</v>
      </c>
    </row>
    <row r="26" spans="1:5" ht="13.5">
      <c r="A26" t="s">
        <v>40</v>
      </c>
      <c r="C26" s="21">
        <v>1918</v>
      </c>
      <c r="E26" s="45">
        <v>1561</v>
      </c>
    </row>
    <row r="27" spans="3:5" ht="13.5">
      <c r="C27" s="21">
        <f>SUM(C20:C26)</f>
        <v>20037</v>
      </c>
      <c r="E27" s="45">
        <f>SUM(E20:E26)</f>
        <v>20880</v>
      </c>
    </row>
    <row r="28" spans="3:5" ht="13.5">
      <c r="C28" s="9"/>
      <c r="E28" s="42"/>
    </row>
    <row r="29" spans="1:5" ht="15">
      <c r="A29" s="1" t="s">
        <v>41</v>
      </c>
      <c r="C29" s="9"/>
      <c r="E29" s="42"/>
    </row>
    <row r="30" spans="1:5" ht="13.5">
      <c r="A30" t="s">
        <v>42</v>
      </c>
      <c r="C30" s="19">
        <v>683</v>
      </c>
      <c r="E30" s="43">
        <v>385</v>
      </c>
    </row>
    <row r="31" spans="1:5" ht="13.5">
      <c r="A31" t="s">
        <v>43</v>
      </c>
      <c r="C31" s="20">
        <v>1103</v>
      </c>
      <c r="E31" s="44">
        <v>1251</v>
      </c>
    </row>
    <row r="32" spans="1:5" ht="13.5">
      <c r="A32" t="s">
        <v>136</v>
      </c>
      <c r="C32" s="20">
        <v>2473</v>
      </c>
      <c r="E32" s="44">
        <v>668</v>
      </c>
    </row>
    <row r="33" spans="1:5" ht="13.5">
      <c r="A33" t="s">
        <v>104</v>
      </c>
      <c r="C33" s="20">
        <v>6090</v>
      </c>
      <c r="E33" s="44">
        <v>3228</v>
      </c>
    </row>
    <row r="34" spans="1:5" ht="13.5">
      <c r="A34" t="s">
        <v>105</v>
      </c>
      <c r="C34" s="20">
        <v>0</v>
      </c>
      <c r="E34" s="44">
        <v>174</v>
      </c>
    </row>
    <row r="35" spans="1:5" ht="13.5">
      <c r="A35" t="s">
        <v>22</v>
      </c>
      <c r="C35" s="20">
        <v>0</v>
      </c>
      <c r="E35" s="45">
        <v>51</v>
      </c>
    </row>
    <row r="36" spans="3:5" ht="13.5">
      <c r="C36" s="22">
        <f>SUM(C30:C35)</f>
        <v>10349</v>
      </c>
      <c r="E36" s="46">
        <f>SUM(E30:E35)</f>
        <v>5757</v>
      </c>
    </row>
    <row r="37" spans="3:5" ht="13.5">
      <c r="C37" s="9"/>
      <c r="E37" s="42"/>
    </row>
    <row r="38" spans="1:5" ht="15">
      <c r="A38" s="1" t="s">
        <v>137</v>
      </c>
      <c r="C38" s="15">
        <f>C27-C36</f>
        <v>9688</v>
      </c>
      <c r="E38" s="15">
        <f>E27-E36</f>
        <v>15123</v>
      </c>
    </row>
    <row r="39" spans="3:5" ht="14.25" thickBot="1">
      <c r="C39" s="11">
        <f>C38+C15+C16+C17</f>
        <v>35727</v>
      </c>
      <c r="E39" s="11">
        <f>E38+E15+E16+E17</f>
        <v>35269</v>
      </c>
    </row>
    <row r="40" spans="3:5" ht="14.25" thickTop="1">
      <c r="C40" s="9"/>
      <c r="E40" s="42"/>
    </row>
    <row r="41" spans="1:5" ht="15">
      <c r="A41" s="1" t="s">
        <v>44</v>
      </c>
      <c r="C41" s="9"/>
      <c r="E41" s="42"/>
    </row>
    <row r="42" spans="3:5" ht="8.25" customHeight="1">
      <c r="C42" s="9"/>
      <c r="E42" s="42"/>
    </row>
    <row r="43" spans="1:5" ht="13.5">
      <c r="A43" t="s">
        <v>45</v>
      </c>
      <c r="C43" s="9">
        <v>22300</v>
      </c>
      <c r="E43" s="42">
        <v>22300</v>
      </c>
    </row>
    <row r="44" spans="1:5" ht="13.5">
      <c r="A44" t="s">
        <v>46</v>
      </c>
      <c r="C44" s="9">
        <v>3949</v>
      </c>
      <c r="E44" s="41">
        <v>3949</v>
      </c>
    </row>
    <row r="45" spans="1:5" ht="13.5">
      <c r="A45" t="s">
        <v>47</v>
      </c>
      <c r="C45" s="10">
        <v>3086</v>
      </c>
      <c r="E45" s="47">
        <v>1914</v>
      </c>
    </row>
    <row r="46" spans="1:7" ht="15">
      <c r="A46" s="1" t="s">
        <v>48</v>
      </c>
      <c r="C46" s="9">
        <f>SUM(C43:C45)</f>
        <v>29335</v>
      </c>
      <c r="E46" s="42">
        <f>SUM(E43:E45)</f>
        <v>28163</v>
      </c>
      <c r="G46" s="29"/>
    </row>
    <row r="47" spans="1:5" ht="15">
      <c r="A47" s="1"/>
      <c r="C47" s="9"/>
      <c r="E47" s="42"/>
    </row>
    <row r="48" spans="1:7" ht="13.5">
      <c r="A48" s="13" t="s">
        <v>49</v>
      </c>
      <c r="B48" s="13"/>
      <c r="C48" s="36">
        <v>0</v>
      </c>
      <c r="D48" s="13"/>
      <c r="E48" s="42">
        <v>1835</v>
      </c>
      <c r="F48" s="13"/>
      <c r="G48" s="13"/>
    </row>
    <row r="49" spans="3:5" ht="13.5">
      <c r="C49" s="9"/>
      <c r="E49" s="42"/>
    </row>
    <row r="50" spans="1:5" ht="15">
      <c r="A50" s="1" t="s">
        <v>50</v>
      </c>
      <c r="C50" s="9"/>
      <c r="E50" s="42"/>
    </row>
    <row r="51" spans="1:5" ht="15">
      <c r="A51" s="1"/>
      <c r="C51" s="10"/>
      <c r="E51" s="47"/>
    </row>
    <row r="52" spans="1:5" ht="13.5">
      <c r="A52" t="s">
        <v>106</v>
      </c>
      <c r="C52" s="20">
        <v>5457</v>
      </c>
      <c r="E52" s="43">
        <v>3892</v>
      </c>
    </row>
    <row r="53" spans="3:5" ht="13.5">
      <c r="C53" s="20"/>
      <c r="E53" s="44"/>
    </row>
    <row r="54" spans="1:5" ht="13.5">
      <c r="A54" t="s">
        <v>51</v>
      </c>
      <c r="C54" s="21">
        <v>935</v>
      </c>
      <c r="E54" s="45">
        <v>1379</v>
      </c>
    </row>
    <row r="55" spans="3:5" ht="13.5">
      <c r="C55" s="9"/>
      <c r="E55" s="9"/>
    </row>
    <row r="56" spans="3:5" ht="14.25" thickBot="1">
      <c r="C56" s="11">
        <f>SUM(C52:C54)+C46+C48</f>
        <v>35727</v>
      </c>
      <c r="E56" s="11">
        <f>SUM(E52:E54)+E46+E48</f>
        <v>35269</v>
      </c>
    </row>
    <row r="57" spans="3:5" ht="14.25" thickTop="1">
      <c r="C57" s="9"/>
      <c r="E57" s="9"/>
    </row>
    <row r="58" spans="1:5" ht="13.5">
      <c r="A58" s="25" t="s">
        <v>52</v>
      </c>
      <c r="B58" s="25"/>
      <c r="C58" s="26">
        <f>C46/C43*10</f>
        <v>13.154708520179373</v>
      </c>
      <c r="E58" s="26">
        <f>E46/E43*10</f>
        <v>12.629147982062781</v>
      </c>
    </row>
    <row r="60" ht="13.5">
      <c r="A60" t="s">
        <v>99</v>
      </c>
    </row>
    <row r="61" ht="13.5">
      <c r="A61" t="s">
        <v>126</v>
      </c>
    </row>
  </sheetData>
  <printOptions/>
  <pageMargins left="0.75" right="0.46" top="0.8" bottom="0.47" header="0.5" footer="0.28"/>
  <pageSetup horizontalDpi="600" verticalDpi="600" orientation="portrait" paperSize="9" scale="76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SheetLayoutView="75" workbookViewId="0" topLeftCell="A1">
      <selection activeCell="A2" sqref="A2"/>
    </sheetView>
  </sheetViews>
  <sheetFormatPr defaultColWidth="9.140625" defaultRowHeight="13.5"/>
  <cols>
    <col min="1" max="1" width="35.7109375" style="0" customWidth="1"/>
    <col min="2" max="2" width="2.7109375" style="0" customWidth="1"/>
    <col min="3" max="3" width="18.7109375" style="0" customWidth="1"/>
    <col min="4" max="4" width="1.421875" style="0" customWidth="1"/>
    <col min="5" max="5" width="15.57421875" style="0" customWidth="1"/>
    <col min="6" max="6" width="1.28515625" style="0" customWidth="1"/>
    <col min="7" max="7" width="18.421875" style="0" customWidth="1"/>
    <col min="8" max="8" width="3.421875" style="0" customWidth="1"/>
    <col min="9" max="9" width="18.7109375" style="0" customWidth="1"/>
    <col min="10" max="10" width="2.7109375" style="0" customWidth="1"/>
    <col min="11" max="11" width="18.7109375" style="0" customWidth="1"/>
  </cols>
  <sheetData>
    <row r="1" ht="16.5">
      <c r="A1" s="2" t="s">
        <v>0</v>
      </c>
    </row>
    <row r="2" ht="13.5">
      <c r="A2" t="s">
        <v>1</v>
      </c>
    </row>
    <row r="3" ht="13.5">
      <c r="A3" t="s">
        <v>2</v>
      </c>
    </row>
    <row r="5" ht="16.5">
      <c r="A5" s="2" t="s">
        <v>94</v>
      </c>
    </row>
    <row r="6" ht="16.5">
      <c r="A6" s="2" t="s">
        <v>139</v>
      </c>
    </row>
    <row r="7" ht="15">
      <c r="A7" s="1" t="s">
        <v>3</v>
      </c>
    </row>
    <row r="8" spans="5:9" ht="15">
      <c r="E8" s="48" t="s">
        <v>113</v>
      </c>
      <c r="F8" s="1"/>
      <c r="G8" s="49" t="s">
        <v>114</v>
      </c>
      <c r="H8" s="1"/>
      <c r="I8" s="49" t="s">
        <v>114</v>
      </c>
    </row>
    <row r="9" spans="3:11" ht="15">
      <c r="C9" s="5" t="s">
        <v>53</v>
      </c>
      <c r="D9" s="5"/>
      <c r="E9" s="5" t="s">
        <v>107</v>
      </c>
      <c r="F9" s="5"/>
      <c r="G9" s="5" t="s">
        <v>109</v>
      </c>
      <c r="H9" s="5"/>
      <c r="I9" s="5" t="s">
        <v>111</v>
      </c>
      <c r="J9" s="5"/>
      <c r="K9" s="5"/>
    </row>
    <row r="10" spans="3:11" ht="15">
      <c r="C10" s="5" t="s">
        <v>54</v>
      </c>
      <c r="D10" s="5"/>
      <c r="E10" s="5" t="s">
        <v>108</v>
      </c>
      <c r="F10" s="5"/>
      <c r="G10" s="5" t="s">
        <v>110</v>
      </c>
      <c r="H10" s="5"/>
      <c r="I10" s="5" t="s">
        <v>112</v>
      </c>
      <c r="J10" s="5"/>
      <c r="K10" s="5" t="s">
        <v>55</v>
      </c>
    </row>
    <row r="11" spans="3:11" ht="15">
      <c r="C11" s="5" t="s">
        <v>13</v>
      </c>
      <c r="D11" s="5"/>
      <c r="E11" s="5" t="s">
        <v>13</v>
      </c>
      <c r="F11" s="5"/>
      <c r="G11" s="5" t="s">
        <v>13</v>
      </c>
      <c r="H11" s="5"/>
      <c r="I11" s="5" t="s">
        <v>13</v>
      </c>
      <c r="J11" s="5"/>
      <c r="K11" s="5" t="s">
        <v>13</v>
      </c>
    </row>
    <row r="13" spans="1:12" ht="13.5">
      <c r="A13" t="s">
        <v>118</v>
      </c>
      <c r="C13" s="23" t="s">
        <v>56</v>
      </c>
      <c r="D13" s="24"/>
      <c r="E13" s="24">
        <v>0</v>
      </c>
      <c r="F13" s="24"/>
      <c r="G13" s="24">
        <v>0</v>
      </c>
      <c r="H13" s="24"/>
      <c r="I13" s="24">
        <v>-9</v>
      </c>
      <c r="J13" s="24"/>
      <c r="K13" s="24">
        <f>SUM(C13:I13)</f>
        <v>-9</v>
      </c>
      <c r="L13" s="9"/>
    </row>
    <row r="14" spans="3:12" ht="13.5">
      <c r="C14" s="24"/>
      <c r="D14" s="24"/>
      <c r="E14" s="24"/>
      <c r="F14" s="24"/>
      <c r="G14" s="24"/>
      <c r="H14" s="24"/>
      <c r="I14" s="24"/>
      <c r="J14" s="24"/>
      <c r="K14" s="24"/>
      <c r="L14" s="9"/>
    </row>
    <row r="15" spans="1:12" ht="13.5">
      <c r="A15" t="s">
        <v>57</v>
      </c>
      <c r="C15" s="24">
        <v>22300</v>
      </c>
      <c r="D15" s="24"/>
      <c r="E15" s="24">
        <v>3949</v>
      </c>
      <c r="F15" s="24"/>
      <c r="G15" s="24">
        <v>0</v>
      </c>
      <c r="H15" s="24"/>
      <c r="I15" s="24">
        <v>0</v>
      </c>
      <c r="J15" s="24"/>
      <c r="K15" s="24">
        <f>SUM(C15:I15)</f>
        <v>26249</v>
      </c>
      <c r="L15" s="9"/>
    </row>
    <row r="16" spans="1:12" ht="13.5">
      <c r="A16" t="s">
        <v>134</v>
      </c>
      <c r="C16" s="24"/>
      <c r="D16" s="24"/>
      <c r="E16" s="24"/>
      <c r="F16" s="24"/>
      <c r="G16" s="24"/>
      <c r="H16" s="24"/>
      <c r="I16" s="24"/>
      <c r="J16" s="24"/>
      <c r="K16" s="24"/>
      <c r="L16" s="9"/>
    </row>
    <row r="17" spans="3:12" ht="13.5">
      <c r="C17" s="24"/>
      <c r="D17" s="24"/>
      <c r="E17" s="24"/>
      <c r="F17" s="24"/>
      <c r="G17" s="24"/>
      <c r="H17" s="24"/>
      <c r="I17" s="24"/>
      <c r="J17" s="24"/>
      <c r="K17" s="24"/>
      <c r="L17" s="9"/>
    </row>
    <row r="18" spans="1:12" ht="13.5">
      <c r="A18" t="s">
        <v>115</v>
      </c>
      <c r="C18" s="23">
        <v>0</v>
      </c>
      <c r="D18" s="24"/>
      <c r="E18" s="24">
        <v>0</v>
      </c>
      <c r="F18" s="24"/>
      <c r="G18" s="24">
        <v>4408</v>
      </c>
      <c r="H18" s="24"/>
      <c r="I18" s="24">
        <v>0</v>
      </c>
      <c r="J18" s="24"/>
      <c r="K18" s="24">
        <f>SUM(C18:I18)</f>
        <v>4408</v>
      </c>
      <c r="L18" s="9"/>
    </row>
    <row r="19" spans="3:12" ht="13.5">
      <c r="C19" s="24"/>
      <c r="D19" s="24"/>
      <c r="E19" s="24"/>
      <c r="F19" s="24"/>
      <c r="G19" s="24"/>
      <c r="H19" s="24"/>
      <c r="I19" s="24"/>
      <c r="J19" s="24"/>
      <c r="K19" s="24"/>
      <c r="L19" s="9"/>
    </row>
    <row r="20" spans="1:12" ht="13.5">
      <c r="A20" t="s">
        <v>58</v>
      </c>
      <c r="C20" s="24">
        <v>0</v>
      </c>
      <c r="D20" s="24"/>
      <c r="E20" s="24">
        <v>0</v>
      </c>
      <c r="F20" s="24"/>
      <c r="G20" s="24">
        <v>0</v>
      </c>
      <c r="H20" s="24"/>
      <c r="I20" s="24">
        <v>1923</v>
      </c>
      <c r="J20" s="24"/>
      <c r="K20" s="24">
        <f>C20+I20</f>
        <v>1923</v>
      </c>
      <c r="L20" s="9"/>
    </row>
    <row r="21" spans="3:12" ht="13.5">
      <c r="C21" s="51"/>
      <c r="D21" s="24"/>
      <c r="E21" s="51"/>
      <c r="F21" s="24"/>
      <c r="G21" s="51"/>
      <c r="H21" s="24"/>
      <c r="I21" s="51"/>
      <c r="J21" s="24"/>
      <c r="K21" s="51"/>
      <c r="L21" s="9"/>
    </row>
    <row r="22" spans="3:12" ht="13.5">
      <c r="C22" s="24"/>
      <c r="D22" s="24"/>
      <c r="E22" s="24"/>
      <c r="F22" s="24"/>
      <c r="G22" s="24"/>
      <c r="H22" s="24"/>
      <c r="I22" s="24"/>
      <c r="J22" s="24"/>
      <c r="K22" s="24"/>
      <c r="L22" s="9"/>
    </row>
    <row r="23" spans="1:12" ht="13.5">
      <c r="A23" t="s">
        <v>117</v>
      </c>
      <c r="C23" s="50">
        <f>SUM(C13:C21)</f>
        <v>22300</v>
      </c>
      <c r="D23" s="50"/>
      <c r="E23" s="50">
        <f>SUM(E13:E21)</f>
        <v>3949</v>
      </c>
      <c r="F23" s="50"/>
      <c r="G23" s="50">
        <f>SUM(G13:G21)</f>
        <v>4408</v>
      </c>
      <c r="H23" s="50"/>
      <c r="I23" s="50">
        <f>SUM(I13:I21)</f>
        <v>1914</v>
      </c>
      <c r="J23" s="50"/>
      <c r="K23" s="50">
        <f>SUM(K13:K21)</f>
        <v>32571</v>
      </c>
      <c r="L23" s="9"/>
    </row>
    <row r="24" spans="3:12" ht="13.5">
      <c r="C24" s="15"/>
      <c r="D24" s="9"/>
      <c r="E24" s="15"/>
      <c r="F24" s="9"/>
      <c r="G24" s="15"/>
      <c r="H24" s="9"/>
      <c r="I24" s="15"/>
      <c r="J24" s="9"/>
      <c r="K24" s="15"/>
      <c r="L24" s="9"/>
    </row>
    <row r="25" spans="1:12" ht="13.5">
      <c r="A25" t="s">
        <v>116</v>
      </c>
      <c r="C25" s="15">
        <v>0</v>
      </c>
      <c r="D25" s="9"/>
      <c r="E25" s="15">
        <v>0</v>
      </c>
      <c r="F25" s="9"/>
      <c r="G25" s="15">
        <v>0</v>
      </c>
      <c r="H25" s="9"/>
      <c r="I25" s="15">
        <f>'IS'!G37</f>
        <v>1172</v>
      </c>
      <c r="J25" s="9"/>
      <c r="K25" s="24">
        <f>SUM(C25:I25)</f>
        <v>1172</v>
      </c>
      <c r="L25" s="9"/>
    </row>
    <row r="26" spans="3:12" ht="13.5">
      <c r="C26" s="15"/>
      <c r="D26" s="9"/>
      <c r="E26" s="15"/>
      <c r="F26" s="9"/>
      <c r="G26" s="15"/>
      <c r="H26" s="9"/>
      <c r="I26" s="15"/>
      <c r="J26" s="9"/>
      <c r="K26" s="24"/>
      <c r="L26" s="9"/>
    </row>
    <row r="27" spans="1:12" ht="13.5">
      <c r="A27" t="s">
        <v>115</v>
      </c>
      <c r="C27" s="15"/>
      <c r="D27" s="9"/>
      <c r="E27" s="15"/>
      <c r="F27" s="9"/>
      <c r="G27" s="15"/>
      <c r="H27" s="9"/>
      <c r="I27" s="15"/>
      <c r="J27" s="9"/>
      <c r="K27" s="24"/>
      <c r="L27" s="9"/>
    </row>
    <row r="28" spans="1:12" ht="13.5">
      <c r="A28" t="s">
        <v>151</v>
      </c>
      <c r="C28" s="15">
        <v>0</v>
      </c>
      <c r="D28" s="9"/>
      <c r="E28" s="15">
        <v>0</v>
      </c>
      <c r="F28" s="9"/>
      <c r="G28" s="15">
        <v>386</v>
      </c>
      <c r="H28" s="9"/>
      <c r="I28" s="15">
        <v>0</v>
      </c>
      <c r="J28" s="9"/>
      <c r="K28" s="24">
        <f>SUM(C28:I28)</f>
        <v>386</v>
      </c>
      <c r="L28" s="9"/>
    </row>
    <row r="29" spans="3:12" ht="13.5">
      <c r="C29" s="15"/>
      <c r="D29" s="9"/>
      <c r="E29" s="15"/>
      <c r="F29" s="9"/>
      <c r="G29" s="15"/>
      <c r="H29" s="9"/>
      <c r="I29" s="15"/>
      <c r="J29" s="9"/>
      <c r="K29" s="24"/>
      <c r="L29" s="9"/>
    </row>
    <row r="30" spans="1:12" ht="13.5">
      <c r="A30" t="s">
        <v>128</v>
      </c>
      <c r="C30" s="15">
        <v>0</v>
      </c>
      <c r="D30" s="9"/>
      <c r="E30" s="15">
        <v>0</v>
      </c>
      <c r="F30" s="9"/>
      <c r="G30" s="15">
        <v>-373</v>
      </c>
      <c r="H30" s="9"/>
      <c r="I30" s="15">
        <v>0</v>
      </c>
      <c r="J30" s="9"/>
      <c r="K30" s="24">
        <f>SUM(C30:I30)</f>
        <v>-373</v>
      </c>
      <c r="L30" s="9"/>
    </row>
    <row r="31" spans="3:12" ht="13.5">
      <c r="C31" s="10"/>
      <c r="D31" s="9"/>
      <c r="E31" s="10"/>
      <c r="F31" s="9"/>
      <c r="G31" s="10"/>
      <c r="H31" s="9"/>
      <c r="I31" s="10"/>
      <c r="J31" s="9"/>
      <c r="K31" s="10"/>
      <c r="L31" s="9"/>
    </row>
    <row r="32" spans="3:12" ht="13.5">
      <c r="C32" s="15"/>
      <c r="D32" s="9"/>
      <c r="E32" s="15"/>
      <c r="F32" s="9"/>
      <c r="G32" s="15"/>
      <c r="H32" s="9"/>
      <c r="I32" s="15"/>
      <c r="J32" s="9"/>
      <c r="K32" s="15"/>
      <c r="L32" s="9"/>
    </row>
    <row r="33" spans="1:12" ht="13.5">
      <c r="A33" t="s">
        <v>144</v>
      </c>
      <c r="C33" s="15">
        <f>SUM(C22:C32)</f>
        <v>22300</v>
      </c>
      <c r="D33" s="9"/>
      <c r="E33" s="15">
        <f>SUM(E22:E32)</f>
        <v>3949</v>
      </c>
      <c r="F33" s="9"/>
      <c r="G33" s="15">
        <f>SUM(G22:G32)</f>
        <v>4421</v>
      </c>
      <c r="H33" s="9"/>
      <c r="I33" s="15">
        <f>SUM(I22:I32)</f>
        <v>3086</v>
      </c>
      <c r="J33" s="9"/>
      <c r="K33" s="15">
        <f>SUM(K22:K32)</f>
        <v>33756</v>
      </c>
      <c r="L33" s="9"/>
    </row>
    <row r="34" spans="3:12" ht="14.25" thickBot="1">
      <c r="C34" s="16"/>
      <c r="D34" s="9"/>
      <c r="E34" s="16"/>
      <c r="F34" s="9"/>
      <c r="G34" s="16"/>
      <c r="H34" s="9"/>
      <c r="I34" s="16"/>
      <c r="J34" s="9"/>
      <c r="K34" s="16"/>
      <c r="L34" s="9"/>
    </row>
    <row r="35" spans="3:12" ht="14.25" thickTop="1">
      <c r="C35" s="15"/>
      <c r="D35" s="9"/>
      <c r="E35" s="15"/>
      <c r="F35" s="9"/>
      <c r="G35" s="15"/>
      <c r="H35" s="9"/>
      <c r="I35" s="15"/>
      <c r="J35" s="9"/>
      <c r="K35" s="15"/>
      <c r="L35" s="9"/>
    </row>
    <row r="36" spans="3:12" ht="13.5">
      <c r="C36" s="15"/>
      <c r="D36" s="9"/>
      <c r="E36" s="15"/>
      <c r="F36" s="9"/>
      <c r="G36" s="15"/>
      <c r="H36" s="9"/>
      <c r="I36" s="15"/>
      <c r="J36" s="9"/>
      <c r="K36" s="15"/>
      <c r="L36" s="9"/>
    </row>
    <row r="37" spans="1:12" ht="13.5">
      <c r="A37" t="s">
        <v>100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>
      <c r="A38" t="s">
        <v>127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3:12" ht="13.5"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>
      <c r="A40" t="s">
        <v>129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3:12" ht="13.5"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3:12" ht="13.5"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3:12" ht="13.5"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3:12" ht="13.5"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3:12" ht="13.5"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3:12" ht="13.5">
      <c r="C46" s="9"/>
      <c r="D46" s="9"/>
      <c r="E46" s="9"/>
      <c r="F46" s="9"/>
      <c r="G46" s="9"/>
      <c r="H46" s="9"/>
      <c r="I46" s="9"/>
      <c r="J46" s="9"/>
      <c r="K46" s="9"/>
      <c r="L46" s="9"/>
    </row>
  </sheetData>
  <printOptions/>
  <pageMargins left="0.75" right="0.15" top="0.8" bottom="1" header="0.5" footer="0.5"/>
  <pageSetup fitToHeight="1" fitToWidth="1" horizontalDpi="600" verticalDpi="600" orientation="portrait" paperSize="9" scale="76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GridLines="0" zoomScaleSheetLayoutView="75" workbookViewId="0" topLeftCell="A1">
      <selection activeCell="E77" sqref="E77"/>
    </sheetView>
  </sheetViews>
  <sheetFormatPr defaultColWidth="9.140625" defaultRowHeight="13.5"/>
  <cols>
    <col min="1" max="1" width="51.8515625" style="0" customWidth="1"/>
    <col min="2" max="2" width="2.7109375" style="0" customWidth="1"/>
    <col min="3" max="3" width="15.140625" style="0" customWidth="1"/>
    <col min="4" max="4" width="2.7109375" style="0" customWidth="1"/>
    <col min="5" max="5" width="18.8515625" style="0" customWidth="1"/>
    <col min="6" max="6" width="9.8515625" style="0" customWidth="1"/>
    <col min="7" max="7" width="7.57421875" style="0" customWidth="1"/>
  </cols>
  <sheetData>
    <row r="1" ht="16.5">
      <c r="A1" s="2" t="s">
        <v>0</v>
      </c>
    </row>
    <row r="2" ht="13.5">
      <c r="A2" t="s">
        <v>1</v>
      </c>
    </row>
    <row r="3" ht="13.5">
      <c r="A3" t="s">
        <v>2</v>
      </c>
    </row>
    <row r="5" ht="16.5">
      <c r="A5" s="2" t="s">
        <v>96</v>
      </c>
    </row>
    <row r="6" ht="16.5">
      <c r="A6" s="2" t="s">
        <v>139</v>
      </c>
    </row>
    <row r="7" ht="15">
      <c r="A7" s="1" t="s">
        <v>3</v>
      </c>
    </row>
    <row r="8" ht="15">
      <c r="A8" s="1"/>
    </row>
    <row r="9" spans="1:5" ht="15">
      <c r="A9" s="1"/>
      <c r="C9" s="5" t="s">
        <v>6</v>
      </c>
      <c r="E9" s="5" t="s">
        <v>7</v>
      </c>
    </row>
    <row r="10" spans="1:5" ht="15">
      <c r="A10" s="1"/>
      <c r="C10" s="5" t="s">
        <v>8</v>
      </c>
      <c r="E10" s="5" t="s">
        <v>9</v>
      </c>
    </row>
    <row r="11" spans="1:5" ht="15">
      <c r="A11" s="1"/>
      <c r="C11" s="5" t="s">
        <v>59</v>
      </c>
      <c r="E11" s="5" t="s">
        <v>11</v>
      </c>
    </row>
    <row r="12" spans="1:5" ht="15">
      <c r="A12" s="1"/>
      <c r="C12" s="6" t="s">
        <v>140</v>
      </c>
      <c r="D12" s="6"/>
      <c r="E12" s="6" t="s">
        <v>141</v>
      </c>
    </row>
    <row r="13" spans="3:5" ht="15">
      <c r="C13" s="5" t="s">
        <v>13</v>
      </c>
      <c r="E13" s="5" t="s">
        <v>13</v>
      </c>
    </row>
    <row r="14" spans="1:3" ht="15">
      <c r="A14" s="1" t="s">
        <v>60</v>
      </c>
      <c r="C14" s="9"/>
    </row>
    <row r="15" spans="1:5" ht="13.5">
      <c r="A15" t="s">
        <v>61</v>
      </c>
      <c r="C15" s="9">
        <v>1722</v>
      </c>
      <c r="E15" s="53">
        <v>2176</v>
      </c>
    </row>
    <row r="16" spans="1:5" ht="13.5">
      <c r="A16" t="s">
        <v>62</v>
      </c>
      <c r="C16" s="9"/>
      <c r="E16" s="9"/>
    </row>
    <row r="17" spans="1:5" ht="13.5">
      <c r="A17" t="s">
        <v>19</v>
      </c>
      <c r="C17" s="9">
        <v>1853</v>
      </c>
      <c r="E17" s="41">
        <v>932</v>
      </c>
    </row>
    <row r="18" spans="1:5" ht="13.5">
      <c r="A18" t="s">
        <v>119</v>
      </c>
      <c r="C18" s="9">
        <v>186</v>
      </c>
      <c r="E18" s="41">
        <v>0</v>
      </c>
    </row>
    <row r="19" spans="1:5" ht="13.5">
      <c r="A19" t="s">
        <v>120</v>
      </c>
      <c r="C19" s="9">
        <v>-374</v>
      </c>
      <c r="E19" s="41">
        <v>-238</v>
      </c>
    </row>
    <row r="20" spans="1:5" ht="13.5">
      <c r="A20" t="s">
        <v>121</v>
      </c>
      <c r="C20" s="9">
        <v>-35</v>
      </c>
      <c r="E20" s="41">
        <v>0</v>
      </c>
    </row>
    <row r="21" spans="1:5" ht="13.5">
      <c r="A21" t="s">
        <v>63</v>
      </c>
      <c r="C21" s="9">
        <v>-19</v>
      </c>
      <c r="E21" s="41">
        <v>-43</v>
      </c>
    </row>
    <row r="22" spans="1:5" ht="13.5">
      <c r="A22" t="s">
        <v>122</v>
      </c>
      <c r="C22" s="10">
        <v>391</v>
      </c>
      <c r="E22" s="47">
        <v>265</v>
      </c>
    </row>
    <row r="23" spans="1:5" ht="13.5">
      <c r="A23" t="s">
        <v>64</v>
      </c>
      <c r="C23" s="9">
        <f>SUM(C14:C22)</f>
        <v>3724</v>
      </c>
      <c r="E23" s="9">
        <f>SUM(E14:E22)</f>
        <v>3092</v>
      </c>
    </row>
    <row r="24" spans="1:5" ht="13.5">
      <c r="A24" t="s">
        <v>65</v>
      </c>
      <c r="C24" s="9">
        <v>-2816</v>
      </c>
      <c r="E24" s="41">
        <v>-197</v>
      </c>
    </row>
    <row r="25" spans="1:5" ht="13.5">
      <c r="A25" t="s">
        <v>66</v>
      </c>
      <c r="C25" s="9">
        <v>150</v>
      </c>
      <c r="E25" s="41">
        <v>335</v>
      </c>
    </row>
    <row r="26" spans="3:5" ht="13.5">
      <c r="C26" s="10"/>
      <c r="E26" s="10"/>
    </row>
    <row r="27" spans="1:5" ht="15">
      <c r="A27" s="1" t="s">
        <v>67</v>
      </c>
      <c r="C27" s="9">
        <f>SUM(C23:C26)</f>
        <v>1058</v>
      </c>
      <c r="E27" s="9">
        <f>SUM(E23:E26)</f>
        <v>3230</v>
      </c>
    </row>
    <row r="28" spans="1:5" ht="13.5">
      <c r="A28" t="s">
        <v>68</v>
      </c>
      <c r="C28" s="9">
        <v>-391</v>
      </c>
      <c r="E28" s="41">
        <v>-265</v>
      </c>
    </row>
    <row r="29" spans="1:5" ht="13.5">
      <c r="A29" t="s">
        <v>121</v>
      </c>
      <c r="C29" s="9">
        <v>35</v>
      </c>
      <c r="E29" s="41">
        <v>25</v>
      </c>
    </row>
    <row r="30" spans="1:5" ht="13.5">
      <c r="A30" t="s">
        <v>69</v>
      </c>
      <c r="C30" s="10">
        <v>-916</v>
      </c>
      <c r="E30" s="47">
        <v>-316</v>
      </c>
    </row>
    <row r="31" spans="1:5" ht="15">
      <c r="A31" s="1" t="s">
        <v>70</v>
      </c>
      <c r="C31" s="9">
        <f>SUM(C27:C30)</f>
        <v>-214</v>
      </c>
      <c r="E31" s="9">
        <f>SUM(E27:E30)</f>
        <v>2674</v>
      </c>
    </row>
    <row r="32" spans="3:5" ht="13.5">
      <c r="C32" s="9"/>
      <c r="E32" s="9"/>
    </row>
    <row r="33" spans="1:5" ht="15">
      <c r="A33" s="1" t="s">
        <v>71</v>
      </c>
      <c r="C33" s="9"/>
      <c r="E33" s="9"/>
    </row>
    <row r="34" spans="1:5" ht="13.5">
      <c r="A34" t="s">
        <v>72</v>
      </c>
      <c r="C34" s="9">
        <v>-7973</v>
      </c>
      <c r="E34" s="41">
        <v>-4122</v>
      </c>
    </row>
    <row r="35" spans="1:5" ht="13.5">
      <c r="A35" t="s">
        <v>92</v>
      </c>
      <c r="C35" s="9">
        <v>39</v>
      </c>
      <c r="E35" s="41">
        <v>0</v>
      </c>
    </row>
    <row r="36" spans="1:5" ht="13.5">
      <c r="A36" t="s">
        <v>123</v>
      </c>
      <c r="C36" s="9">
        <v>5009</v>
      </c>
      <c r="E36" s="41">
        <v>0</v>
      </c>
    </row>
    <row r="37" spans="1:5" ht="13.5">
      <c r="A37" s="13" t="s">
        <v>148</v>
      </c>
      <c r="C37" s="10">
        <v>-1581</v>
      </c>
      <c r="E37" s="47">
        <v>654</v>
      </c>
    </row>
    <row r="38" spans="1:5" ht="15">
      <c r="A38" s="1" t="s">
        <v>73</v>
      </c>
      <c r="C38" s="9">
        <f>SUM(C34:C37)</f>
        <v>-4506</v>
      </c>
      <c r="E38" s="9">
        <f>SUM(E34:E37)</f>
        <v>-3468</v>
      </c>
    </row>
    <row r="39" spans="3:5" ht="13.5">
      <c r="C39" s="9"/>
      <c r="E39" s="9"/>
    </row>
    <row r="40" spans="1:5" ht="15">
      <c r="A40" s="1" t="s">
        <v>74</v>
      </c>
      <c r="C40" s="9"/>
      <c r="E40" s="9"/>
    </row>
    <row r="41" spans="1:5" ht="13.5">
      <c r="A41" s="13" t="s">
        <v>147</v>
      </c>
      <c r="C41" s="9">
        <v>19</v>
      </c>
      <c r="E41" s="41">
        <v>18</v>
      </c>
    </row>
    <row r="42" spans="1:5" ht="13.5">
      <c r="A42" t="s">
        <v>75</v>
      </c>
      <c r="C42" s="9">
        <v>8810</v>
      </c>
      <c r="E42" s="41">
        <v>4598</v>
      </c>
    </row>
    <row r="43" spans="1:5" ht="13.5">
      <c r="A43" t="s">
        <v>76</v>
      </c>
      <c r="C43" s="9">
        <v>-5853</v>
      </c>
      <c r="E43" s="41">
        <v>-5132</v>
      </c>
    </row>
    <row r="44" spans="1:5" ht="13.5">
      <c r="A44" t="s">
        <v>77</v>
      </c>
      <c r="C44" s="9">
        <v>126</v>
      </c>
      <c r="E44" s="41">
        <v>60</v>
      </c>
    </row>
    <row r="45" spans="1:5" ht="13.5">
      <c r="A45" t="s">
        <v>78</v>
      </c>
      <c r="C45" s="9">
        <v>-93</v>
      </c>
      <c r="E45" s="41">
        <v>-66</v>
      </c>
    </row>
    <row r="46" spans="1:5" ht="13.5">
      <c r="A46" t="s">
        <v>79</v>
      </c>
      <c r="C46" s="9">
        <v>3484</v>
      </c>
      <c r="E46" s="41">
        <v>1378</v>
      </c>
    </row>
    <row r="47" spans="1:5" ht="13.5">
      <c r="A47" t="s">
        <v>80</v>
      </c>
      <c r="C47" s="15">
        <v>-2047</v>
      </c>
      <c r="E47" s="41">
        <v>-737</v>
      </c>
    </row>
    <row r="48" spans="1:5" ht="13.5">
      <c r="A48" t="s">
        <v>81</v>
      </c>
      <c r="C48" s="15">
        <v>0</v>
      </c>
      <c r="E48" s="41">
        <v>10156</v>
      </c>
    </row>
    <row r="49" spans="1:5" ht="13.5">
      <c r="A49" t="s">
        <v>82</v>
      </c>
      <c r="C49" s="15">
        <v>0</v>
      </c>
      <c r="D49" s="38"/>
      <c r="E49" s="41">
        <v>-1066</v>
      </c>
    </row>
    <row r="50" spans="1:5" ht="13.5">
      <c r="A50" t="s">
        <v>124</v>
      </c>
      <c r="C50" s="10">
        <v>1805</v>
      </c>
      <c r="D50" s="38"/>
      <c r="E50" s="47">
        <v>0</v>
      </c>
    </row>
    <row r="51" spans="1:5" ht="15">
      <c r="A51" s="1" t="s">
        <v>83</v>
      </c>
      <c r="C51" s="9">
        <f>SUM(C41:C50)</f>
        <v>6251</v>
      </c>
      <c r="E51" s="9">
        <f>SUM(E41:E50)</f>
        <v>9209</v>
      </c>
    </row>
    <row r="52" spans="3:5" ht="13.5">
      <c r="C52" s="10"/>
      <c r="E52" s="10"/>
    </row>
    <row r="53" spans="1:5" ht="15">
      <c r="A53" s="1" t="s">
        <v>84</v>
      </c>
      <c r="C53" s="9">
        <f>C31+C38+C51</f>
        <v>1531</v>
      </c>
      <c r="E53" s="9">
        <f>E31+E38+E51</f>
        <v>8415</v>
      </c>
    </row>
    <row r="54" spans="1:5" ht="15">
      <c r="A54" s="1" t="s">
        <v>85</v>
      </c>
      <c r="C54" s="9"/>
      <c r="E54" s="9"/>
    </row>
    <row r="55" spans="3:5" ht="13.5">
      <c r="C55" s="9"/>
      <c r="E55" s="9"/>
    </row>
    <row r="56" spans="1:5" ht="15">
      <c r="A56" s="1" t="s">
        <v>86</v>
      </c>
      <c r="C56" s="9"/>
      <c r="E56" s="9"/>
    </row>
    <row r="57" spans="1:5" ht="15">
      <c r="A57" s="1" t="s">
        <v>87</v>
      </c>
      <c r="C57" s="23">
        <v>1387</v>
      </c>
      <c r="E57" s="23" t="s">
        <v>131</v>
      </c>
    </row>
    <row r="58" spans="1:5" ht="15">
      <c r="A58" s="1" t="s">
        <v>11</v>
      </c>
      <c r="C58" s="9"/>
      <c r="E58" s="9"/>
    </row>
    <row r="59" spans="3:5" ht="13.5">
      <c r="C59" s="9"/>
      <c r="E59" s="10"/>
    </row>
    <row r="60" spans="1:5" ht="15">
      <c r="A60" s="1" t="s">
        <v>86</v>
      </c>
      <c r="C60" s="14"/>
      <c r="E60" s="9"/>
    </row>
    <row r="61" spans="1:5" ht="15">
      <c r="A61" s="1" t="s">
        <v>88</v>
      </c>
      <c r="C61" s="15">
        <f>C57+C53</f>
        <v>2918</v>
      </c>
      <c r="E61" s="42">
        <f>E53</f>
        <v>8415</v>
      </c>
    </row>
    <row r="62" spans="1:5" ht="15.75" thickBot="1">
      <c r="A62" s="1" t="s">
        <v>11</v>
      </c>
      <c r="C62" s="16"/>
      <c r="E62" s="16"/>
    </row>
    <row r="63" ht="14.25" thickTop="1">
      <c r="C63" s="9"/>
    </row>
    <row r="64" spans="1:3" ht="13.5">
      <c r="A64" s="13" t="s">
        <v>133</v>
      </c>
      <c r="C64" s="9"/>
    </row>
    <row r="65" s="25" customFormat="1" ht="13.5">
      <c r="C65" s="30"/>
    </row>
    <row r="66" spans="1:3" s="25" customFormat="1" ht="13.5">
      <c r="A66" s="25" t="s">
        <v>90</v>
      </c>
      <c r="C66" s="30"/>
    </row>
    <row r="67" spans="1:3" s="25" customFormat="1" ht="13.5">
      <c r="A67" s="33" t="s">
        <v>135</v>
      </c>
      <c r="C67" s="30"/>
    </row>
    <row r="68" spans="1:3" s="25" customFormat="1" ht="13.5">
      <c r="A68" s="33"/>
      <c r="C68" s="30"/>
    </row>
    <row r="69" spans="1:3" s="25" customFormat="1" ht="14.25">
      <c r="A69" s="33"/>
      <c r="C69" s="34" t="s">
        <v>13</v>
      </c>
    </row>
    <row r="70" spans="1:3" s="25" customFormat="1" ht="13.5">
      <c r="A70" s="33" t="s">
        <v>91</v>
      </c>
      <c r="C70" s="30">
        <v>1000</v>
      </c>
    </row>
    <row r="71" spans="1:3" s="25" customFormat="1" ht="13.5">
      <c r="A71" s="33" t="s">
        <v>40</v>
      </c>
      <c r="C71" s="30">
        <v>1918</v>
      </c>
    </row>
    <row r="72" spans="1:3" s="25" customFormat="1" ht="13.5">
      <c r="A72" s="33" t="s">
        <v>89</v>
      </c>
      <c r="C72" s="37">
        <v>0</v>
      </c>
    </row>
    <row r="73" s="25" customFormat="1" ht="14.25" thickBot="1">
      <c r="C73" s="35">
        <f>SUM(C70:C72)</f>
        <v>2918</v>
      </c>
    </row>
    <row r="74" spans="1:3" s="25" customFormat="1" ht="14.25" thickTop="1">
      <c r="A74" s="25" t="s">
        <v>132</v>
      </c>
      <c r="C74" s="30"/>
    </row>
    <row r="75" s="25" customFormat="1" ht="13.5">
      <c r="C75" s="30"/>
    </row>
    <row r="76" spans="2:4" s="25" customFormat="1" ht="13.5">
      <c r="B76" s="31"/>
      <c r="C76" s="32"/>
      <c r="D76" s="31"/>
    </row>
    <row r="77" spans="1:4" s="25" customFormat="1" ht="13.5">
      <c r="A77" t="s">
        <v>97</v>
      </c>
      <c r="B77" s="31"/>
      <c r="C77" s="32"/>
      <c r="D77" s="31"/>
    </row>
    <row r="78" spans="1:4" s="25" customFormat="1" ht="13.5">
      <c r="A78" t="s">
        <v>101</v>
      </c>
      <c r="B78" s="31"/>
      <c r="C78" s="32"/>
      <c r="D78" s="31"/>
    </row>
    <row r="79" spans="1:4" s="25" customFormat="1" ht="13.5">
      <c r="A79" s="31" t="s">
        <v>125</v>
      </c>
      <c r="B79" s="31"/>
      <c r="C79" s="32"/>
      <c r="D79" s="31"/>
    </row>
    <row r="80" spans="1:4" s="25" customFormat="1" ht="13.5">
      <c r="A80" s="31"/>
      <c r="B80" s="31"/>
      <c r="C80" s="32"/>
      <c r="D80" s="31"/>
    </row>
    <row r="81" spans="1:4" s="25" customFormat="1" ht="13.5">
      <c r="A81" s="31"/>
      <c r="B81" s="31"/>
      <c r="C81" s="32"/>
      <c r="D81" s="31"/>
    </row>
    <row r="82" spans="1:4" s="25" customFormat="1" ht="13.5">
      <c r="A82" s="31"/>
      <c r="B82" s="31"/>
      <c r="C82" s="31"/>
      <c r="D82" s="31"/>
    </row>
    <row r="83" s="25" customFormat="1" ht="13.5"/>
    <row r="84" s="25" customFormat="1" ht="13.5"/>
    <row r="85" s="25" customFormat="1" ht="13.5"/>
    <row r="86" s="25" customFormat="1" ht="13.5"/>
    <row r="87" s="25" customFormat="1" ht="13.5"/>
    <row r="88" s="25" customFormat="1" ht="13.5"/>
    <row r="89" s="25" customFormat="1" ht="13.5"/>
    <row r="90" s="25" customFormat="1" ht="13.5"/>
    <row r="91" s="25" customFormat="1" ht="13.5"/>
    <row r="92" s="25" customFormat="1" ht="13.5"/>
    <row r="93" s="25" customFormat="1" ht="13.5"/>
    <row r="94" s="25" customFormat="1" ht="13.5"/>
  </sheetData>
  <printOptions/>
  <pageMargins left="0.75" right="0.14" top="0.8" bottom="0.42" header="0.5" footer="0.28"/>
  <pageSetup fitToHeight="1" fitToWidth="1" horizontalDpi="600" verticalDpi="600" orientation="portrait" paperSize="9" scale="69" r:id="rId1"/>
  <headerFooter alignWithMargins="0">
    <oddFooter>&amp;R4</oddFooter>
  </headerFooter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HENG &amp; MONTEIRO CONSULTANTS SDN BHD</cp:lastModifiedBy>
  <cp:lastPrinted>2005-11-29T06:49:31Z</cp:lastPrinted>
  <dcterms:created xsi:type="dcterms:W3CDTF">2004-02-10T06:37:25Z</dcterms:created>
  <dcterms:modified xsi:type="dcterms:W3CDTF">2005-11-29T08:05:59Z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1109711782</vt:i4>
  </property>
  <property fmtid="{D5CDD505-2E9C-101B-9397-08002B2CF9AE}" pid="3" name="_EmailSubject">
    <vt:lpwstr>revised quarterly report</vt:lpwstr>
  </property>
  <property fmtid="{D5CDD505-2E9C-101B-9397-08002B2CF9AE}" pid="4" name="_AuthorEmail">
    <vt:lpwstr>hzm@sibb.com.my</vt:lpwstr>
  </property>
  <property fmtid="{D5CDD505-2E9C-101B-9397-08002B2CF9AE}" pid="5" name="_AuthorEmailDisplayName">
    <vt:lpwstr>Cornelia Hon Zhiao Ming</vt:lpwstr>
  </property>
  <property fmtid="{D5CDD505-2E9C-101B-9397-08002B2CF9AE}" pid="6" name="_ReviewingToolsShownOnce">
    <vt:lpwstr/>
  </property>
</Properties>
</file>